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<sst xmlns="http://schemas.openxmlformats.org/spreadsheetml/2006/main" count="92" uniqueCount="66">
  <si>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</si>
  <si>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</si>
  <si>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</si>
  <si>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</si>
  <si>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</si>
  <si>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</si>
  <si>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</si>
  <si>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</si>
  <si>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</si>
  <si>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</si>
  <si>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</si>
  <si>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</si>
  <si>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</si>
  <si>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</si>
  <si>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</si>
  <si>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</si>
  <si>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</si>
  <si>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</si>
  <si>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</si>
  <si>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</si>
  <si>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</si>
  <si>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</si>
  <si>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</si>
  <si>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</si>
  <si>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</si>
  <si>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</si>
  <si>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</si>
  <si>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</si>
  <si>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</si>
  <si>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</si>
  <si>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>G41</t>
  </si>
  <si>
    <t>X</t>
  </si>
  <si>
    <t>Y</t>
  </si>
  <si>
    <t>D</t>
  </si>
  <si>
    <t>(offset#)</t>
  </si>
  <si>
    <t xml:space="preserve">   NOTES:</t>
  </si>
  <si>
    <t>G03</t>
  </si>
  <si>
    <t>X-</t>
  </si>
  <si>
    <t>Z</t>
  </si>
  <si>
    <t>i-</t>
  </si>
  <si>
    <t>j</t>
  </si>
  <si>
    <t xml:space="preserve">   -The Major Diameter is the maximum diameter of the thread to be cut</t>
  </si>
  <si>
    <t>i</t>
  </si>
  <si>
    <t>j-</t>
  </si>
  <si>
    <t xml:space="preserve">   -The cutter diameter is the diameter of the threadmill</t>
  </si>
  <si>
    <t>Y-</t>
  </si>
  <si>
    <t xml:space="preserve">   -The pitch is the number of threads per inch</t>
  </si>
  <si>
    <t>G40</t>
  </si>
  <si>
    <t xml:space="preserve">  - The full thread depth is the blueprint value of the thread depth.  Make sure the </t>
  </si>
  <si>
    <t>G00</t>
  </si>
  <si>
    <t xml:space="preserve">   threadmill has sufficient cut length to get to that depth.</t>
  </si>
  <si>
    <t>G90</t>
  </si>
  <si>
    <t xml:space="preserve">   -SFM is the surface feet per minute to run the machine spindle.  The program will</t>
  </si>
  <si>
    <t xml:space="preserve">   use the cutter diameter and this number to calculate the required RPM's.  The</t>
  </si>
  <si>
    <t xml:space="preserve">   values for SFM for different materials are in the Feeds and Speeds chart</t>
  </si>
  <si>
    <t>Note: (offset #) is for the cutter comp.  If you are using tool 18, put in D18</t>
  </si>
  <si>
    <t xml:space="preserve">   on the website or in the brochure.</t>
  </si>
  <si>
    <t xml:space="preserve">   -Feed per tooth is the chipload per tooth required for that specific material.  The </t>
  </si>
  <si>
    <t>Note: For coarse threads it is recommended that 2 passes be used.</t>
  </si>
  <si>
    <t xml:space="preserve">   values for specific cutter diameters are listed in the Feeds and Speeds chart.</t>
  </si>
  <si>
    <t>See TAB2 below for two pass incremental program</t>
  </si>
  <si>
    <t xml:space="preserve">   -The number of flutes can be found on the product offering/price list.  The program</t>
  </si>
  <si>
    <t xml:space="preserve">   will use this, the RPM's and "/tooth to calculate the required inches per minute to</t>
  </si>
  <si>
    <t xml:space="preserve">   cut the thread.</t>
  </si>
  <si>
    <t>Cycle Time:</t>
  </si>
  <si>
    <t>seconds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</si>
</sst>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11.28125" style="3" customWidth="1"/>
    <col min="2" max="2" width="11.57421875" style="3" customWidth="1"/>
    <col min="3" max="3" width="11.28125" style="3" customWidth="1"/>
    <col min="4" max="4" width="9.421875" style="3" customWidth="1"/>
    <col min="5" max="5" width="10.421875" style="3" bestFit="1" customWidth="1"/>
    <col min="6" max="6" width="11.140625" style="3" customWidth="1"/>
    <col min="7" max="7" width="7.140625" style="3" customWidth="1"/>
    <col min="8" max="8" width="8.421875" style="3" customWidth="1"/>
    <col min="9" max="9" width="5.8515625" style="3" customWidth="1"/>
    <col min="10" max="10" width="7.28125" style="3" customWidth="1"/>
    <col min="11" max="11" width="6.8515625" style="3" customWidth="1"/>
    <col min="12" max="12" width="9.140625" style="3" customWidth="1"/>
    <col min="13" max="13" width="4.00390625" style="3" customWidth="1"/>
    <col min="14" max="14" width="5.421875" style="3" customWidth="1"/>
    <col min="15" max="16384" width="9.140625" style="3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11.25">
      <c r="A2" s="4" t="s">
        <v>2</v>
      </c>
      <c r="B2" s="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3" t="s">
        <v>10</v>
      </c>
      <c r="J2" s="4" t="s">
        <v>11</v>
      </c>
      <c r="K2" s="3" t="s">
        <v>12</v>
      </c>
      <c r="L2" s="3" t="s">
        <v>13</v>
      </c>
    </row>
    <row r="3" spans="1:12" ht="11.25">
      <c r="A3" s="5" t="s">
        <v>15</v>
      </c>
      <c r="B3" s="5" t="s">
        <v>15</v>
      </c>
      <c r="C3" s="6" t="s">
        <v>16</v>
      </c>
      <c r="D3" s="5" t="s">
        <v>17</v>
      </c>
      <c r="E3" s="6"/>
      <c r="F3" s="5" t="s">
        <v>18</v>
      </c>
      <c r="G3" s="6"/>
      <c r="H3" s="5" t="s">
        <v>19</v>
      </c>
      <c r="I3" s="6"/>
      <c r="J3" s="5" t="s">
        <v>20</v>
      </c>
      <c r="K3" s="6" t="s">
        <v>21</v>
      </c>
      <c r="L3" s="6" t="s">
        <v>22</v>
      </c>
    </row>
    <row r="4" spans="1:12" ht="11.25">
      <c r="A4" s="7">
        <v>0.7874</v>
      </c>
      <c r="B4" s="7">
        <v>0.495</v>
      </c>
      <c r="C4" s="2">
        <f>(((A4/2)-(B4/2))*0.7071)</f>
        <v>0.10337801999999999</v>
      </c>
      <c r="D4" s="7">
        <v>10.16</v>
      </c>
      <c r="E4" s="2">
        <f>1/D4</f>
        <v>0.09842519685039369</v>
      </c>
      <c r="F4" s="8">
        <v>1.161</v>
      </c>
      <c r="G4" s="7">
        <v>250</v>
      </c>
      <c r="H4" s="7">
        <v>0.0012</v>
      </c>
      <c r="I4" s="9">
        <f>((3.82/B4)*G4)</f>
        <v>1929.2929292929293</v>
      </c>
      <c r="J4" s="7">
        <v>4</v>
      </c>
      <c r="K4" s="10">
        <f>H4*I4*J4</f>
        <v>9.26060606060606</v>
      </c>
      <c r="L4" s="3">
        <f>K4*((A4-B4)/A4)</f>
        <v>3.4389144172227737</v>
      </c>
    </row>
    <row r="5" ht="11.25">
      <c r="G5" s="3" t="s">
        <v>25</v>
      </c>
    </row>
    <row r="6" ht="11.25">
      <c r="A6" s="11" t="s">
        <v>35</v>
      </c>
    </row>
    <row r="7" ht="11.25">
      <c r="A7" s="11" t="s">
        <v>41</v>
      </c>
    </row>
    <row r="8" ht="11.25">
      <c r="A8" s="11" t="s">
        <v>44</v>
      </c>
    </row>
    <row r="9" ht="11.25">
      <c r="A9" s="11" t="s">
        <v>46</v>
      </c>
    </row>
    <row r="10" ht="11.25">
      <c r="A10" s="11" t="s">
        <v>48</v>
      </c>
    </row>
    <row r="11" ht="11.25">
      <c r="A11" s="11" t="s">
        <v>50</v>
      </c>
    </row>
    <row r="12" ht="11.25">
      <c r="A12" s="11" t="s">
        <v>52</v>
      </c>
    </row>
    <row r="13" ht="11.25">
      <c r="A13" s="11" t="s">
        <v>53</v>
      </c>
    </row>
    <row r="14" ht="11.25">
      <c r="A14" s="11" t="s">
        <v>54</v>
      </c>
    </row>
    <row r="15" ht="11.25">
      <c r="A15" s="11" t="s">
        <v>56</v>
      </c>
    </row>
    <row r="16" ht="11.25">
      <c r="A16" s="11" t="s">
        <v>57</v>
      </c>
    </row>
    <row r="17" ht="11.25">
      <c r="A17" s="11" t="s">
        <v>59</v>
      </c>
    </row>
    <row r="18" ht="11.25">
      <c r="A18" s="11" t="s">
        <v>61</v>
      </c>
    </row>
    <row r="19" ht="11.25">
      <c r="A19" s="11" t="s">
        <v>62</v>
      </c>
    </row>
    <row r="20" ht="11.25">
      <c r="A20" s="11" t="s">
        <v>63</v>
      </c>
    </row>
    <row r="22" spans="1:4" ht="11.25">
      <c r="A22" s="5" t="s">
        <v>64</v>
      </c>
      <c r="B22" s="10">
        <f>((($L$30*6.28)/$N$30))*60*1.4</f>
        <v>22.42667732984293</v>
      </c>
      <c r="D22" s="3" t="s">
        <v>65</v>
      </c>
    </row>
    <row r="24" spans="1:4" ht="11.25">
      <c r="A24" s="13" t="s">
        <v>1</v>
      </c>
      <c r="C24" s="12"/>
      <c r="D24" s="14"/>
    </row>
    <row r="25" spans="1:3" ht="11.25">
      <c r="A25" s="13" t="s">
        <v>14</v>
      </c>
      <c r="C25" s="12"/>
    </row>
    <row r="26" spans="2:10" ht="11.25">
      <c r="B26" s="3" t="s">
        <v>23</v>
      </c>
      <c r="C26" s="12" t="s">
        <v>24</v>
      </c>
      <c r="D26" s="15">
        <f>$I$4</f>
        <v>1929.2929292929293</v>
      </c>
      <c r="E26" s="15" t="s">
        <v>25</v>
      </c>
      <c r="F26" s="11" t="s">
        <v>25</v>
      </c>
      <c r="J26" s="16" t="s">
        <v>25</v>
      </c>
    </row>
    <row r="27" spans="1:14" ht="11.25">
      <c r="A27" s="3" t="s">
        <v>26</v>
      </c>
      <c r="B27" s="3" t="s">
        <v>27</v>
      </c>
      <c r="C27" s="12" t="s">
        <v>25</v>
      </c>
      <c r="D27" s="17" t="s">
        <v>25</v>
      </c>
      <c r="G27" s="12" t="s">
        <v>28</v>
      </c>
      <c r="H27" s="17">
        <f>($F$4)+(0.125*$E$4)</f>
        <v>1.1733031496062993</v>
      </c>
      <c r="M27" s="3" t="s">
        <v>29</v>
      </c>
      <c r="N27" s="18">
        <v>50</v>
      </c>
    </row>
    <row r="28" spans="1:14" ht="11.25">
      <c r="A28" s="3" t="s">
        <v>26</v>
      </c>
      <c r="B28" s="3" t="s">
        <v>30</v>
      </c>
      <c r="C28" s="12" t="s">
        <v>31</v>
      </c>
      <c r="D28" s="17">
        <f>$C$4*0.7071</f>
        <v>0.07309859794199998</v>
      </c>
      <c r="E28" s="12" t="s">
        <v>32</v>
      </c>
      <c r="F28" s="17">
        <f>$C$4*0.7071</f>
        <v>0.07309859794199998</v>
      </c>
      <c r="G28" s="3" t="s">
        <v>33</v>
      </c>
      <c r="H28" s="3" t="s">
        <v>34</v>
      </c>
      <c r="M28" s="3" t="s">
        <v>29</v>
      </c>
      <c r="N28" s="10">
        <f>N29</f>
        <v>3.4389144172227737</v>
      </c>
    </row>
    <row r="29" spans="2:14" ht="11.25">
      <c r="B29" s="3" t="s">
        <v>36</v>
      </c>
      <c r="C29" s="12" t="s">
        <v>37</v>
      </c>
      <c r="D29" s="17">
        <f>$C$4*0.7071</f>
        <v>0.07309859794199998</v>
      </c>
      <c r="E29" s="12" t="s">
        <v>32</v>
      </c>
      <c r="F29" s="17">
        <f>(($A$4-$B$4)/2)-($C$4*0.7071)</f>
        <v>0.07310140205800002</v>
      </c>
      <c r="G29" s="3" t="s">
        <v>38</v>
      </c>
      <c r="H29" s="17">
        <f>0.125*$E$4</f>
        <v>0.012303149606299212</v>
      </c>
      <c r="I29" s="3" t="s">
        <v>39</v>
      </c>
      <c r="J29" s="17">
        <f>$C$4*0.7071</f>
        <v>0.07309859794199998</v>
      </c>
      <c r="K29" s="3" t="s">
        <v>40</v>
      </c>
      <c r="L29" s="15">
        <v>0</v>
      </c>
      <c r="M29" s="3" t="s">
        <v>29</v>
      </c>
      <c r="N29" s="10">
        <f>$L$4</f>
        <v>3.4389144172227737</v>
      </c>
    </row>
    <row r="30" spans="2:14" ht="11.25">
      <c r="B30" s="3" t="s">
        <v>36</v>
      </c>
      <c r="C30" s="12" t="s">
        <v>31</v>
      </c>
      <c r="D30" s="15">
        <v>0</v>
      </c>
      <c r="E30" s="12" t="s">
        <v>32</v>
      </c>
      <c r="F30" s="3">
        <v>0</v>
      </c>
      <c r="G30" s="3" t="s">
        <v>38</v>
      </c>
      <c r="H30" s="17">
        <f>$E$4</f>
        <v>0.09842519685039369</v>
      </c>
      <c r="I30" s="3" t="s">
        <v>42</v>
      </c>
      <c r="J30" s="3">
        <v>0</v>
      </c>
      <c r="K30" s="3" t="s">
        <v>43</v>
      </c>
      <c r="L30" s="17">
        <f>($A$4-$B$4)/2</f>
        <v>0.1462</v>
      </c>
      <c r="M30" s="3" t="s">
        <v>29</v>
      </c>
      <c r="N30" s="10">
        <f>$L$4</f>
        <v>3.4389144172227737</v>
      </c>
    </row>
    <row r="31" spans="2:14" ht="11.25">
      <c r="B31" s="3" t="s">
        <v>36</v>
      </c>
      <c r="C31" s="12" t="s">
        <v>37</v>
      </c>
      <c r="D31" s="17">
        <f>$C$4*0.7071</f>
        <v>0.07309859794199998</v>
      </c>
      <c r="E31" s="12" t="s">
        <v>45</v>
      </c>
      <c r="F31" s="17">
        <f>(($A$4-$B$4)/2)-($C$4*0.7071)</f>
        <v>0.07310140205800002</v>
      </c>
      <c r="G31" s="3" t="s">
        <v>38</v>
      </c>
      <c r="H31" s="17">
        <f>0.125*$E$4</f>
        <v>0.012303149606299212</v>
      </c>
      <c r="I31" s="3" t="s">
        <v>42</v>
      </c>
      <c r="J31" s="3">
        <v>0</v>
      </c>
      <c r="K31" s="3" t="s">
        <v>43</v>
      </c>
      <c r="L31" s="17">
        <f>(($A$4-$B$4)/2)-($C$4*0.7071)</f>
        <v>0.07310140205800002</v>
      </c>
      <c r="M31" s="3" t="s">
        <v>29</v>
      </c>
      <c r="N31" s="10">
        <f>2*$L$4</f>
        <v>6.877828834445547</v>
      </c>
    </row>
    <row r="32" spans="1:14" ht="11.25">
      <c r="A32" s="3" t="s">
        <v>26</v>
      </c>
      <c r="B32" s="3" t="s">
        <v>47</v>
      </c>
      <c r="C32" s="12" t="s">
        <v>31</v>
      </c>
      <c r="D32" s="17">
        <f>$C$4*0.7071</f>
        <v>0.07309859794199998</v>
      </c>
      <c r="E32" s="12" t="s">
        <v>45</v>
      </c>
      <c r="F32" s="17">
        <f>$C$4*0.7071</f>
        <v>0.07309859794199998</v>
      </c>
      <c r="H32" s="17"/>
      <c r="M32" s="3" t="s">
        <v>29</v>
      </c>
      <c r="N32" s="19">
        <v>50</v>
      </c>
    </row>
    <row r="33" spans="1:8" ht="11.25">
      <c r="A33" s="3" t="s">
        <v>49</v>
      </c>
      <c r="C33" s="12"/>
      <c r="G33" s="3" t="s">
        <v>38</v>
      </c>
      <c r="H33" s="17">
        <f>($F$4)-($E$4*1.125)</f>
        <v>1.0502716535433072</v>
      </c>
    </row>
    <row r="34" spans="2:3" ht="11.25">
      <c r="B34" s="3" t="s">
        <v>51</v>
      </c>
      <c r="C34" s="12"/>
    </row>
    <row r="35" ht="11.25">
      <c r="C35" s="12"/>
    </row>
    <row r="36" ht="11.25">
      <c r="C36" s="12"/>
    </row>
    <row r="37" spans="1:3" ht="11.25">
      <c r="A37" s="11" t="s">
        <v>55</v>
      </c>
      <c r="C37" s="12"/>
    </row>
    <row r="38" spans="1:3" ht="11.25">
      <c r="A38" s="11"/>
      <c r="C38" s="12"/>
    </row>
    <row r="39" spans="1:3" ht="11.25">
      <c r="A39" s="16" t="s">
        <v>58</v>
      </c>
      <c r="C39" s="12"/>
    </row>
    <row r="40" spans="1:3" ht="11.25">
      <c r="A40" s="16" t="s">
        <v>60</v>
      </c>
      <c r="C4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2007-04-04T20:01:11Z</dcterms:created>
  <dcterms:modified xsi:type="dcterms:W3CDTF">2007-04-04T20:52:20Z</dcterms:modified>
  <cp:category/>
  <cp:version/>
  <cp:contentType/>
  <cp:contentStatus/>
</cp:coreProperties>
</file>